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latório de Auditoria de Ponto" state="visible" r:id="rId4"/>
    <sheet sheetId="2" name="Jornada" state="visible" r:id="rId5"/>
    <sheet sheetId="3" name="Lista de Funcionários" state="visible" r:id="rId6"/>
  </sheets>
  <calcPr calcId="171027"/>
</workbook>
</file>

<file path=xl/sharedStrings.xml><?xml version="1.0" encoding="utf-8"?>
<sst xmlns="http://schemas.openxmlformats.org/spreadsheetml/2006/main" count="226" uniqueCount="79">
  <si>
    <t>Data</t>
  </si>
  <si>
    <t>Dia da Semana</t>
  </si>
  <si>
    <t>Nome do funcionário</t>
  </si>
  <si>
    <t>Início Jornada</t>
  </si>
  <si>
    <t>Início Intervalo</t>
  </si>
  <si>
    <t>Término Intervalo</t>
  </si>
  <si>
    <t>Término Jornada</t>
  </si>
  <si>
    <t>Local</t>
  </si>
  <si>
    <t>Observações</t>
  </si>
  <si>
    <t>Total Trabalhado</t>
  </si>
  <si>
    <t>Trabalhado Período 1</t>
  </si>
  <si>
    <t>Trabalhado Período 2</t>
  </si>
  <si>
    <t>Carga horária Dia</t>
  </si>
  <si>
    <t>Hora Exedentes</t>
  </si>
  <si>
    <t>Horas BH</t>
  </si>
  <si>
    <t>Hora Extra</t>
  </si>
  <si>
    <t>Hora Pendente</t>
  </si>
  <si>
    <t>Status</t>
  </si>
  <si>
    <t>Pago/BH</t>
  </si>
  <si>
    <t>QUINTA</t>
  </si>
  <si>
    <t>VERINELSON DE MELO MENDONÇA</t>
  </si>
  <si>
    <t/>
  </si>
  <si>
    <t>FERIADO</t>
  </si>
  <si>
    <t>SEXTA</t>
  </si>
  <si>
    <t>BELÉM</t>
  </si>
  <si>
    <t>SÁBADO</t>
  </si>
  <si>
    <t>DOMINGO</t>
  </si>
  <si>
    <t>SEGUNDA</t>
  </si>
  <si>
    <t>TERÇA</t>
  </si>
  <si>
    <t>QUARTA</t>
  </si>
  <si>
    <t>COMPENSAÇÃO SÁBADO</t>
  </si>
  <si>
    <t>COMPENSAÇÃO</t>
  </si>
  <si>
    <t>Tipo</t>
  </si>
  <si>
    <t>Carga</t>
  </si>
  <si>
    <t>Domingo</t>
  </si>
  <si>
    <t>Segunda</t>
  </si>
  <si>
    <t>Terça</t>
  </si>
  <si>
    <t>Quarta</t>
  </si>
  <si>
    <t>Quinta</t>
  </si>
  <si>
    <t>Sexta</t>
  </si>
  <si>
    <t>Sábado</t>
  </si>
  <si>
    <t>Feriado</t>
  </si>
  <si>
    <t>FÉRIAS</t>
  </si>
  <si>
    <t>ATESTADO</t>
  </si>
  <si>
    <t>ADMISSÃO</t>
  </si>
  <si>
    <t>FOLGA DOMINGO</t>
  </si>
  <si>
    <t>FOLGA</t>
  </si>
  <si>
    <t>REGISTRO INCOMPLETO</t>
  </si>
  <si>
    <t>ATENÇÃO</t>
  </si>
  <si>
    <t>PERNOITE</t>
  </si>
  <si>
    <t>Nome</t>
  </si>
  <si>
    <t>ADRIANO MONTEIRO OLIVEIRA</t>
  </si>
  <si>
    <t>ALISSON NAZARENO FERNANDES DOS SANTOS</t>
  </si>
  <si>
    <t>ANDERSON MACHADO LACERDA</t>
  </si>
  <si>
    <t>ANTONIO MARIA SILVA MACHADO</t>
  </si>
  <si>
    <t>ANTONIO TARCISIO DE MOURA MONTEIRO</t>
  </si>
  <si>
    <t>CASSIO LUIS CUNHA DE SOUSA</t>
  </si>
  <si>
    <t>CLAUDIO SOUSA SILVA</t>
  </si>
  <si>
    <t>CLAYTON FERRERIA DE OLIVEIRA</t>
  </si>
  <si>
    <t>DEIVY DE JESUS COSTA</t>
  </si>
  <si>
    <t>ELIEL DE OLIVEIRA LIMA</t>
  </si>
  <si>
    <t>ELTON DA MOTA BARROS</t>
  </si>
  <si>
    <t>ELTON PINHEIRO DA SILVA</t>
  </si>
  <si>
    <t>ERIWELTON DA SILVA UCHOA</t>
  </si>
  <si>
    <t>FABIO DAS NEVES CASTELO BRANCO</t>
  </si>
  <si>
    <t>FABIO ROMERO DOS SANTOS</t>
  </si>
  <si>
    <t>ISAAC CUNHA DA SILVA</t>
  </si>
  <si>
    <t>JONIVALDO MADUREIRA GONÇALVES</t>
  </si>
  <si>
    <t>JOSIEL DA SILVA SIQUEIRA</t>
  </si>
  <si>
    <t>JUCIVAN GOMES DE MELO</t>
  </si>
  <si>
    <t>LEONARDO MARQUES DA SILVA</t>
  </si>
  <si>
    <t>LUCIANO DE SOUSA GAIA</t>
  </si>
  <si>
    <t>LUIS FERNANDO SOUZA DE MATTOS</t>
  </si>
  <si>
    <t>PAULO EMERSON SANTOS TAVARES</t>
  </si>
  <si>
    <t>RODRIGO DA COSTA COELHO</t>
  </si>
  <si>
    <t>SAMUEL DO ROSARIO MONTEIRO</t>
  </si>
  <si>
    <t>SHERLON PAZ DE SOUZA CUNHA</t>
  </si>
  <si>
    <t>TIAGO CAMPOS DE OLIVEIRA</t>
  </si>
  <si>
    <t>WELLINGTON JONATHAN SOUZA DA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</si>
</sst>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hh:mm"/>
  </numFmts>
  <fonts count="3" x14ac:knownFonts="1">
    <font>
      <color theme="1"/>
      <family val="2"/>
      <scheme val="minor"/>
      <sz val="11"/>
      <name val="Calibri"/>
    </font>
    <font>
      <b/>
      <color rgb="FFFFFFFF"/>
      <sz val="11"/>
    </font>
    <font>
      <b/>
      <color rgb="FFFFFFFF"/>
    </font>
  </fonts>
  <fills count="4">
    <fill>
      <patternFill patternType="none"/>
    </fill>
    <fill>
      <patternFill patternType="gray125"/>
    </fill>
    <fill>
      <patternFill patternType="solid">
        <fgColor rgb="FFD72828"/>
      </patternFill>
    </fill>
    <fill>
      <patternFill patternType="solid">
        <fgColor rgb="FFFAFAFA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7A141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46" fontId="0" fillId="3" borderId="0" xfId="0" applyNumberFormat="1" applyFill="1"/>
    <xf numFmtId="164" fontId="0" fillId="0" borderId="0" xfId="0" applyNumberFormat="1"/>
    <xf numFmtId="165" fontId="0" fillId="0" borderId="0" xfId="0" applyNumberFormat="1"/>
    <xf numFmtId="46" fontId="0" fillId="0" borderId="0" xfId="0" applyNumberFormat="1"/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2" customWidth="1"/>
    <col min="2" max="2" width="14" customWidth="1"/>
    <col min="3" max="3" width="36" customWidth="1"/>
    <col min="4" max="7" width="12" customWidth="1"/>
    <col min="8" max="8" width="16" customWidth="1"/>
    <col min="9" max="9" width="22" customWidth="1"/>
    <col min="10" max="10" width="14" customWidth="1"/>
    <col min="11" max="12" width="16" customWidth="1"/>
    <col min="13" max="14" width="14" customWidth="1"/>
    <col min="15" max="16" width="12" customWidth="1"/>
    <col min="17" max="18" width="14" customWidth="1"/>
    <col min="19" max="19" width="10" customWidth="1"/>
  </cols>
  <sheetData>
    <row r="1" ht="30" customHeight="1" spans="1:1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25">
      <c r="A2" s="2">
        <v>46023</v>
      </c>
      <c r="B2" s="3" t="s">
        <v>19</v>
      </c>
      <c r="C2" s="3" t="s">
        <v>20</v>
      </c>
      <c r="D2" s="4"/>
      <c r="E2" s="4"/>
      <c r="F2" s="4"/>
      <c r="G2" s="4"/>
      <c r="H2" s="3" t="s">
        <v>21</v>
      </c>
      <c r="I2" s="3" t="s">
        <v>22</v>
      </c>
      <c r="J2" s="5">
        <f>(E2-D2)+IF(G2&lt;F2,(1+G2-F2),(G2-F2))</f>
      </c>
      <c r="K2" s="5">
        <f>E2-D2</f>
      </c>
      <c r="L2" s="5">
        <f>IF(G2&lt;F2,(1+G2-F2),(G2-F2))</f>
      </c>
      <c r="M2" s="5">
        <f>IFERROR(VLOOKUP(I2,Jornada!A:B,2,0),VLOOKUP(B2,Jornada!A:B,2,0))</f>
      </c>
      <c r="N2" s="5">
        <f>MAX(0, J2-M2)</f>
      </c>
      <c r="O2" s="5">
        <f>IF(N2&gt;0.083333,0.083333,N2)</f>
      </c>
      <c r="P2" s="5">
        <f>IF(N2&gt;O2,N2-O2,0)</f>
      </c>
      <c r="Q2" s="5">
        <f>MAX(0, M2-J2)</f>
      </c>
      <c r="R2" s="3">
        <f>IF(ISERROR(VLOOKUP(C2,'Lista de Funcionários'!A:A,1,0)),"Verificar nome na lista de Funcionários","OK")</f>
      </c>
      <c r="S2" s="3" t="s">
        <v>21</v>
      </c>
    </row>
    <row r="3" spans="1:19" x14ac:dyDescent="0.25">
      <c r="A3" s="6">
        <v>46024</v>
      </c>
      <c r="B3" t="s">
        <v>23</v>
      </c>
      <c r="C3" t="s">
        <v>20</v>
      </c>
      <c r="D3" s="7">
        <v>0.33402777777777776</v>
      </c>
      <c r="E3" s="7">
        <v>0.5020833333333333</v>
      </c>
      <c r="F3" s="7">
        <v>0.54375</v>
      </c>
      <c r="G3" s="7">
        <v>0.7201388888888889</v>
      </c>
      <c r="H3" t="s">
        <v>24</v>
      </c>
      <c r="I3" t="s">
        <v>21</v>
      </c>
      <c r="J3" s="8">
        <f>(E3-D3)+IF(G3&lt;F3,(1+G3-F3),(G3-F3))</f>
      </c>
      <c r="K3" s="8">
        <f>E3-D3</f>
      </c>
      <c r="L3" s="8">
        <f>IF(G3&lt;F3,(1+G3-F3),(G3-F3))</f>
      </c>
      <c r="M3" s="8">
        <f>IFERROR(VLOOKUP(I3,Jornada!A:B,2,0),VLOOKUP(B3,Jornada!A:B,2,0))</f>
      </c>
      <c r="N3" s="8">
        <f>MAX(0, J3-M3)</f>
      </c>
      <c r="O3" s="8">
        <f>IF(N3&gt;0.083333,0.083333,N3)</f>
      </c>
      <c r="P3" s="8">
        <f>IF(N3&gt;O3,N3-O3,0)</f>
      </c>
      <c r="Q3" s="8">
        <f>MAX(0, M3-J3)</f>
      </c>
      <c r="R3">
        <f>IF(ISERROR(VLOOKUP(C3,'Lista de Funcionários'!A:A,1,0)),"Verificar nome na lista de Funcionários","OK")</f>
      </c>
      <c r="S3" t="s">
        <v>21</v>
      </c>
    </row>
    <row r="4" spans="1:19" x14ac:dyDescent="0.25">
      <c r="A4" s="2">
        <v>46025</v>
      </c>
      <c r="B4" s="3" t="s">
        <v>25</v>
      </c>
      <c r="C4" s="3" t="s">
        <v>20</v>
      </c>
      <c r="D4" s="4">
        <v>0.33194444444444443</v>
      </c>
      <c r="E4" s="4">
        <v>0.5534722222222223</v>
      </c>
      <c r="F4" s="4"/>
      <c r="G4" s="4"/>
      <c r="H4" s="3" t="s">
        <v>24</v>
      </c>
      <c r="I4" s="3" t="s">
        <v>21</v>
      </c>
      <c r="J4" s="5">
        <f>(E4-D4)+IF(G4&lt;F4,(1+G4-F4),(G4-F4))</f>
      </c>
      <c r="K4" s="5">
        <f>E4-D4</f>
      </c>
      <c r="L4" s="5">
        <f>IF(G4&lt;F4,(1+G4-F4),(G4-F4))</f>
      </c>
      <c r="M4" s="5">
        <f>IFERROR(VLOOKUP(I4,Jornada!A:B,2,0),VLOOKUP(B4,Jornada!A:B,2,0))</f>
      </c>
      <c r="N4" s="5">
        <f>MAX(0, J4-M4)</f>
      </c>
      <c r="O4" s="5">
        <f>IF(N4&gt;0.083333,0.083333,N4)</f>
      </c>
      <c r="P4" s="5">
        <f>IF(N4&gt;O4,N4-O4,0)</f>
      </c>
      <c r="Q4" s="5">
        <f>MAX(0, M4-J4)</f>
      </c>
      <c r="R4" s="3">
        <f>IF(ISERROR(VLOOKUP(C4,'Lista de Funcionários'!A:A,1,0)),"Verificar nome na lista de Funcionários","OK")</f>
      </c>
      <c r="S4" s="3" t="s">
        <v>21</v>
      </c>
    </row>
    <row r="5" spans="1:19" x14ac:dyDescent="0.25">
      <c r="A5" s="6">
        <v>46026</v>
      </c>
      <c r="B5" t="s">
        <v>26</v>
      </c>
      <c r="C5" t="s">
        <v>20</v>
      </c>
      <c r="D5" s="7"/>
      <c r="E5" s="7"/>
      <c r="F5" s="7"/>
      <c r="G5" s="7"/>
      <c r="H5" t="s">
        <v>21</v>
      </c>
      <c r="I5" t="s">
        <v>21</v>
      </c>
      <c r="J5" s="8">
        <f>(E5-D5)+IF(G5&lt;F5,(1+G5-F5),(G5-F5))</f>
      </c>
      <c r="K5" s="8">
        <f>E5-D5</f>
      </c>
      <c r="L5" s="8">
        <f>IF(G5&lt;F5,(1+G5-F5),(G5-F5))</f>
      </c>
      <c r="M5" s="8">
        <f>IFERROR(VLOOKUP(I5,Jornada!A:B,2,0),VLOOKUP(B5,Jornada!A:B,2,0))</f>
      </c>
      <c r="N5" s="8">
        <f>MAX(0, J5-M5)</f>
      </c>
      <c r="O5" s="8">
        <f>IF(N5&gt;0.083333,0.083333,N5)</f>
      </c>
      <c r="P5" s="8">
        <f>IF(N5&gt;O5,N5-O5,0)</f>
      </c>
      <c r="Q5" s="8">
        <f>MAX(0, M5-J5)</f>
      </c>
      <c r="R5">
        <f>IF(ISERROR(VLOOKUP(C5,'Lista de Funcionários'!A:A,1,0)),"Verificar nome na lista de Funcionários","OK")</f>
      </c>
      <c r="S5" t="s">
        <v>21</v>
      </c>
    </row>
    <row r="6" spans="1:19" x14ac:dyDescent="0.25">
      <c r="A6" s="2">
        <v>46027</v>
      </c>
      <c r="B6" s="3" t="s">
        <v>27</v>
      </c>
      <c r="C6" s="3" t="s">
        <v>20</v>
      </c>
      <c r="D6" s="4">
        <v>0.36666666666666664</v>
      </c>
      <c r="E6" s="4">
        <v>0.5256944444444445</v>
      </c>
      <c r="F6" s="4">
        <v>0.5652777777777778</v>
      </c>
      <c r="G6" s="4">
        <v>0.7902777777777777</v>
      </c>
      <c r="H6" s="3" t="s">
        <v>24</v>
      </c>
      <c r="I6" s="3" t="s">
        <v>21</v>
      </c>
      <c r="J6" s="5">
        <f>(E6-D6)+IF(G6&lt;F6,(1+G6-F6),(G6-F6))</f>
      </c>
      <c r="K6" s="5">
        <f>E6-D6</f>
      </c>
      <c r="L6" s="5">
        <f>IF(G6&lt;F6,(1+G6-F6),(G6-F6))</f>
      </c>
      <c r="M6" s="5">
        <f>IFERROR(VLOOKUP(I6,Jornada!A:B,2,0),VLOOKUP(B6,Jornada!A:B,2,0))</f>
      </c>
      <c r="N6" s="5">
        <f>MAX(0, J6-M6)</f>
      </c>
      <c r="O6" s="5">
        <f>IF(N6&gt;0.083333,0.083333,N6)</f>
      </c>
      <c r="P6" s="5">
        <f>IF(N6&gt;O6,N6-O6,0)</f>
      </c>
      <c r="Q6" s="5">
        <f>MAX(0, M6-J6)</f>
      </c>
      <c r="R6" s="3">
        <f>IF(ISERROR(VLOOKUP(C6,'Lista de Funcionários'!A:A,1,0)),"Verificar nome na lista de Funcionários","OK")</f>
      </c>
      <c r="S6" s="3" t="s">
        <v>21</v>
      </c>
    </row>
    <row r="7" spans="1:19" x14ac:dyDescent="0.25">
      <c r="A7" s="6">
        <v>46028</v>
      </c>
      <c r="B7" t="s">
        <v>28</v>
      </c>
      <c r="C7" t="s">
        <v>20</v>
      </c>
      <c r="D7" s="7">
        <v>0.2</v>
      </c>
      <c r="E7" s="7">
        <v>0.5423611111111111</v>
      </c>
      <c r="F7" s="7">
        <v>0.5840277777777778</v>
      </c>
      <c r="G7" s="7">
        <v>0.8291666666666667</v>
      </c>
      <c r="H7" t="s">
        <v>24</v>
      </c>
      <c r="I7" t="s">
        <v>21</v>
      </c>
      <c r="J7" s="8">
        <f>(E7-D7)+IF(G7&lt;F7,(1+G7-F7),(G7-F7))</f>
      </c>
      <c r="K7" s="8">
        <f>E7-D7</f>
      </c>
      <c r="L7" s="8">
        <f>IF(G7&lt;F7,(1+G7-F7),(G7-F7))</f>
      </c>
      <c r="M7" s="8">
        <f>IFERROR(VLOOKUP(I7,Jornada!A:B,2,0),VLOOKUP(B7,Jornada!A:B,2,0))</f>
      </c>
      <c r="N7" s="8">
        <f>MAX(0, J7-M7)</f>
      </c>
      <c r="O7" s="8">
        <f>IF(N7&gt;0.083333,0.083333,N7)</f>
      </c>
      <c r="P7" s="8">
        <f>IF(N7&gt;O7,N7-O7,0)</f>
      </c>
      <c r="Q7" s="8">
        <f>MAX(0, M7-J7)</f>
      </c>
      <c r="R7">
        <f>IF(ISERROR(VLOOKUP(C7,'Lista de Funcionários'!A:A,1,0)),"Verificar nome na lista de Funcionários","OK")</f>
      </c>
      <c r="S7" t="s">
        <v>21</v>
      </c>
    </row>
    <row r="8" spans="1:19" x14ac:dyDescent="0.25">
      <c r="A8" s="2">
        <v>46029</v>
      </c>
      <c r="B8" s="3" t="s">
        <v>29</v>
      </c>
      <c r="C8" s="3" t="s">
        <v>20</v>
      </c>
      <c r="D8" s="4">
        <v>0.3729166666666667</v>
      </c>
      <c r="E8" s="4">
        <v>0.49166666666666664</v>
      </c>
      <c r="F8" s="4">
        <v>0.5333333333333333</v>
      </c>
      <c r="G8" s="4">
        <v>0.7236111111111111</v>
      </c>
      <c r="H8" s="3" t="s">
        <v>24</v>
      </c>
      <c r="I8" s="3" t="s">
        <v>21</v>
      </c>
      <c r="J8" s="5">
        <f>(E8-D8)+IF(G8&lt;F8,(1+G8-F8),(G8-F8))</f>
      </c>
      <c r="K8" s="5">
        <f>E8-D8</f>
      </c>
      <c r="L8" s="5">
        <f>IF(G8&lt;F8,(1+G8-F8),(G8-F8))</f>
      </c>
      <c r="M8" s="5">
        <f>IFERROR(VLOOKUP(I8,Jornada!A:B,2,0),VLOOKUP(B8,Jornada!A:B,2,0))</f>
      </c>
      <c r="N8" s="5">
        <f>MAX(0, J8-M8)</f>
      </c>
      <c r="O8" s="5">
        <f>IF(N8&gt;0.083333,0.083333,N8)</f>
      </c>
      <c r="P8" s="5">
        <f>IF(N8&gt;O8,N8-O8,0)</f>
      </c>
      <c r="Q8" s="5">
        <f>MAX(0, M8-J8)</f>
      </c>
      <c r="R8" s="3">
        <f>IF(ISERROR(VLOOKUP(C8,'Lista de Funcionários'!A:A,1,0)),"Verificar nome na lista de Funcionários","OK")</f>
      </c>
      <c r="S8" s="3" t="s">
        <v>21</v>
      </c>
    </row>
    <row r="9" spans="1:19" x14ac:dyDescent="0.25">
      <c r="A9" s="6">
        <v>46030</v>
      </c>
      <c r="B9" t="s">
        <v>19</v>
      </c>
      <c r="C9" t="s">
        <v>20</v>
      </c>
      <c r="D9" s="7">
        <v>0.36944444444444446</v>
      </c>
      <c r="E9" s="7">
        <v>0.5090277777777777</v>
      </c>
      <c r="F9" s="7">
        <v>0.5513888888888889</v>
      </c>
      <c r="G9" s="7">
        <v>0.6673611111111111</v>
      </c>
      <c r="H9" t="s">
        <v>24</v>
      </c>
      <c r="I9" t="s">
        <v>21</v>
      </c>
      <c r="J9" s="8">
        <f>(E9-D9)+IF(G9&lt;F9,(1+G9-F9),(G9-F9))</f>
      </c>
      <c r="K9" s="8">
        <f>E9-D9</f>
      </c>
      <c r="L9" s="8">
        <f>IF(G9&lt;F9,(1+G9-F9),(G9-F9))</f>
      </c>
      <c r="M9" s="8">
        <f>IFERROR(VLOOKUP(I9,Jornada!A:B,2,0),VLOOKUP(B9,Jornada!A:B,2,0))</f>
      </c>
      <c r="N9" s="8">
        <f>MAX(0, J9-M9)</f>
      </c>
      <c r="O9" s="8">
        <f>IF(N9&gt;0.083333,0.083333,N9)</f>
      </c>
      <c r="P9" s="8">
        <f>IF(N9&gt;O9,N9-O9,0)</f>
      </c>
      <c r="Q9" s="8">
        <f>MAX(0, M9-J9)</f>
      </c>
      <c r="R9">
        <f>IF(ISERROR(VLOOKUP(C9,'Lista de Funcionários'!A:A,1,0)),"Verificar nome na lista de Funcionários","OK")</f>
      </c>
      <c r="S9" t="s">
        <v>21</v>
      </c>
    </row>
    <row r="10" spans="1:19" x14ac:dyDescent="0.25">
      <c r="A10" s="2">
        <v>46031</v>
      </c>
      <c r="B10" s="3" t="s">
        <v>23</v>
      </c>
      <c r="C10" s="3" t="s">
        <v>20</v>
      </c>
      <c r="D10" s="4">
        <v>0.36875</v>
      </c>
      <c r="E10" s="4">
        <v>0.4909722222222222</v>
      </c>
      <c r="F10" s="4">
        <v>0.5305555555555556</v>
      </c>
      <c r="G10" s="4">
        <v>0.7298611111111111</v>
      </c>
      <c r="H10" s="3" t="s">
        <v>24</v>
      </c>
      <c r="I10" s="3" t="s">
        <v>21</v>
      </c>
      <c r="J10" s="5">
        <f>(E10-D10)+IF(G10&lt;F10,(1+G10-F10),(G10-F10))</f>
      </c>
      <c r="K10" s="5">
        <f>E10-D10</f>
      </c>
      <c r="L10" s="5">
        <f>IF(G10&lt;F10,(1+G10-F10),(G10-F10))</f>
      </c>
      <c r="M10" s="5">
        <f>IFERROR(VLOOKUP(I10,Jornada!A:B,2,0),VLOOKUP(B10,Jornada!A:B,2,0))</f>
      </c>
      <c r="N10" s="5">
        <f>MAX(0, J10-M10)</f>
      </c>
      <c r="O10" s="5">
        <f>IF(N10&gt;0.083333,0.083333,N10)</f>
      </c>
      <c r="P10" s="5">
        <f>IF(N10&gt;O10,N10-O10,0)</f>
      </c>
      <c r="Q10" s="5">
        <f>MAX(0, M10-J10)</f>
      </c>
      <c r="R10" s="3">
        <f>IF(ISERROR(VLOOKUP(C10,'Lista de Funcionários'!A:A,1,0)),"Verificar nome na lista de Funcionários","OK")</f>
      </c>
      <c r="S10" s="3" t="s">
        <v>21</v>
      </c>
    </row>
    <row r="11" spans="1:19" x14ac:dyDescent="0.25">
      <c r="A11" s="6">
        <v>46032</v>
      </c>
      <c r="B11" t="s">
        <v>25</v>
      </c>
      <c r="C11" t="s">
        <v>20</v>
      </c>
      <c r="D11" s="7"/>
      <c r="E11" s="7"/>
      <c r="F11" s="7"/>
      <c r="G11" s="7"/>
      <c r="H11" t="s">
        <v>21</v>
      </c>
      <c r="I11" t="s">
        <v>30</v>
      </c>
      <c r="J11" s="8">
        <f>(E11-D11)+IF(G11&lt;F11,(1+G11-F11),(G11-F11))</f>
      </c>
      <c r="K11" s="8">
        <f>E11-D11</f>
      </c>
      <c r="L11" s="8">
        <f>IF(G11&lt;F11,(1+G11-F11),(G11-F11))</f>
      </c>
      <c r="M11" s="8">
        <f>IFERROR(VLOOKUP(I11,Jornada!A:B,2,0),VLOOKUP(B11,Jornada!A:B,2,0))</f>
      </c>
      <c r="N11" s="8">
        <f>MAX(0, J11-M11)</f>
      </c>
      <c r="O11" s="8">
        <f>IF(N11&gt;0.083333,0.083333,N11)</f>
      </c>
      <c r="P11" s="8">
        <f>IF(N11&gt;O11,N11-O11,0)</f>
      </c>
      <c r="Q11" s="8">
        <f>MAX(0, M11-J11)</f>
      </c>
      <c r="R11">
        <f>IF(ISERROR(VLOOKUP(C11,'Lista de Funcionários'!A:A,1,0)),"Verificar nome na lista de Funcionários","OK")</f>
      </c>
      <c r="S11" t="s">
        <v>21</v>
      </c>
    </row>
    <row r="12" spans="1:19" x14ac:dyDescent="0.25">
      <c r="A12" s="2">
        <v>46033</v>
      </c>
      <c r="B12" s="3" t="s">
        <v>26</v>
      </c>
      <c r="C12" s="3" t="s">
        <v>20</v>
      </c>
      <c r="D12" s="4"/>
      <c r="E12" s="4"/>
      <c r="F12" s="4"/>
      <c r="G12" s="4"/>
      <c r="H12" s="3" t="s">
        <v>21</v>
      </c>
      <c r="I12" s="3" t="s">
        <v>21</v>
      </c>
      <c r="J12" s="5">
        <f>(E12-D12)+IF(G12&lt;F12,(1+G12-F12),(G12-F12))</f>
      </c>
      <c r="K12" s="5">
        <f>E12-D12</f>
      </c>
      <c r="L12" s="5">
        <f>IF(G12&lt;F12,(1+G12-F12),(G12-F12))</f>
      </c>
      <c r="M12" s="5">
        <f>IFERROR(VLOOKUP(I12,Jornada!A:B,2,0),VLOOKUP(B12,Jornada!A:B,2,0))</f>
      </c>
      <c r="N12" s="5">
        <f>MAX(0, J12-M12)</f>
      </c>
      <c r="O12" s="5">
        <f>IF(N12&gt;0.083333,0.083333,N12)</f>
      </c>
      <c r="P12" s="5">
        <f>IF(N12&gt;O12,N12-O12,0)</f>
      </c>
      <c r="Q12" s="5">
        <f>MAX(0, M12-J12)</f>
      </c>
      <c r="R12" s="3">
        <f>IF(ISERROR(VLOOKUP(C12,'Lista de Funcionários'!A:A,1,0)),"Verificar nome na lista de Funcionários","OK")</f>
      </c>
      <c r="S12" s="3" t="s">
        <v>21</v>
      </c>
    </row>
    <row r="13" spans="1:19" x14ac:dyDescent="0.25">
      <c r="A13" s="6">
        <v>46034</v>
      </c>
      <c r="B13" t="s">
        <v>27</v>
      </c>
      <c r="C13" t="s">
        <v>20</v>
      </c>
      <c r="D13" s="7">
        <v>0.2902777777777778</v>
      </c>
      <c r="E13" s="7">
        <v>0.4798611111111111</v>
      </c>
      <c r="F13" s="7">
        <v>0.5215277777777778</v>
      </c>
      <c r="G13" s="7">
        <v>0.6125</v>
      </c>
      <c r="H13" t="s">
        <v>24</v>
      </c>
      <c r="I13" t="s">
        <v>21</v>
      </c>
      <c r="J13" s="8">
        <f>(E13-D13)+IF(G13&lt;F13,(1+G13-F13),(G13-F13))</f>
      </c>
      <c r="K13" s="8">
        <f>E13-D13</f>
      </c>
      <c r="L13" s="8">
        <f>IF(G13&lt;F13,(1+G13-F13),(G13-F13))</f>
      </c>
      <c r="M13" s="8">
        <f>IFERROR(VLOOKUP(I13,Jornada!A:B,2,0),VLOOKUP(B13,Jornada!A:B,2,0))</f>
      </c>
      <c r="N13" s="8">
        <f>MAX(0, J13-M13)</f>
      </c>
      <c r="O13" s="8">
        <f>IF(N13&gt;0.083333,0.083333,N13)</f>
      </c>
      <c r="P13" s="8">
        <f>IF(N13&gt;O13,N13-O13,0)</f>
      </c>
      <c r="Q13" s="8">
        <f>MAX(0, M13-J13)</f>
      </c>
      <c r="R13">
        <f>IF(ISERROR(VLOOKUP(C13,'Lista de Funcionários'!A:A,1,0)),"Verificar nome na lista de Funcionários","OK")</f>
      </c>
      <c r="S13" t="s">
        <v>21</v>
      </c>
    </row>
    <row r="14" spans="1:19" x14ac:dyDescent="0.25">
      <c r="A14" s="2">
        <v>46035</v>
      </c>
      <c r="B14" s="3" t="s">
        <v>28</v>
      </c>
      <c r="C14" s="3" t="s">
        <v>20</v>
      </c>
      <c r="D14" s="4"/>
      <c r="E14" s="4"/>
      <c r="F14" s="4">
        <v>0.5319444444444444</v>
      </c>
      <c r="G14" s="4">
        <v>0.8138888888888889</v>
      </c>
      <c r="H14" s="3" t="s">
        <v>24</v>
      </c>
      <c r="I14" s="3" t="s">
        <v>21</v>
      </c>
      <c r="J14" s="5">
        <f>(E14-D14)+IF(G14&lt;F14,(1+G14-F14),(G14-F14))</f>
      </c>
      <c r="K14" s="5">
        <f>E14-D14</f>
      </c>
      <c r="L14" s="5">
        <f>IF(G14&lt;F14,(1+G14-F14),(G14-F14))</f>
      </c>
      <c r="M14" s="5">
        <f>IFERROR(VLOOKUP(I14,Jornada!A:B,2,0),VLOOKUP(B14,Jornada!A:B,2,0))</f>
      </c>
      <c r="N14" s="5">
        <f>MAX(0, J14-M14)</f>
      </c>
      <c r="O14" s="5">
        <f>IF(N14&gt;0.083333,0.083333,N14)</f>
      </c>
      <c r="P14" s="5">
        <f>IF(N14&gt;O14,N14-O14,0)</f>
      </c>
      <c r="Q14" s="5">
        <f>MAX(0, M14-J14)</f>
      </c>
      <c r="R14" s="3">
        <f>IF(ISERROR(VLOOKUP(C14,'Lista de Funcionários'!A:A,1,0)),"Verificar nome na lista de Funcionários","OK")</f>
      </c>
      <c r="S14" s="3" t="s">
        <v>21</v>
      </c>
    </row>
    <row r="15" spans="1:19" x14ac:dyDescent="0.25">
      <c r="A15" s="6">
        <v>46036</v>
      </c>
      <c r="B15" t="s">
        <v>29</v>
      </c>
      <c r="C15" t="s">
        <v>20</v>
      </c>
      <c r="D15" s="7">
        <v>0.3284722222222222</v>
      </c>
      <c r="E15" s="7">
        <v>0.5027777777777778</v>
      </c>
      <c r="F15" s="7">
        <v>0.5444444444444444</v>
      </c>
      <c r="G15" s="7">
        <v>0.7444444444444445</v>
      </c>
      <c r="H15" t="s">
        <v>24</v>
      </c>
      <c r="I15" t="s">
        <v>21</v>
      </c>
      <c r="J15" s="8">
        <f>(E15-D15)+IF(G15&lt;F15,(1+G15-F15),(G15-F15))</f>
      </c>
      <c r="K15" s="8">
        <f>E15-D15</f>
      </c>
      <c r="L15" s="8">
        <f>IF(G15&lt;F15,(1+G15-F15),(G15-F15))</f>
      </c>
      <c r="M15" s="8">
        <f>IFERROR(VLOOKUP(I15,Jornada!A:B,2,0),VLOOKUP(B15,Jornada!A:B,2,0))</f>
      </c>
      <c r="N15" s="8">
        <f>MAX(0, J15-M15)</f>
      </c>
      <c r="O15" s="8">
        <f>IF(N15&gt;0.083333,0.083333,N15)</f>
      </c>
      <c r="P15" s="8">
        <f>IF(N15&gt;O15,N15-O15,0)</f>
      </c>
      <c r="Q15" s="8">
        <f>MAX(0, M15-J15)</f>
      </c>
      <c r="R15">
        <f>IF(ISERROR(VLOOKUP(C15,'Lista de Funcionários'!A:A,1,0)),"Verificar nome na lista de Funcionários","OK")</f>
      </c>
      <c r="S15" t="s">
        <v>21</v>
      </c>
    </row>
    <row r="16" spans="1:19" x14ac:dyDescent="0.25">
      <c r="A16" s="2">
        <v>46037</v>
      </c>
      <c r="B16" s="3" t="s">
        <v>19</v>
      </c>
      <c r="C16" s="3" t="s">
        <v>20</v>
      </c>
      <c r="D16" s="4">
        <v>0.33194444444444443</v>
      </c>
      <c r="E16" s="4">
        <v>0.6048611111111111</v>
      </c>
      <c r="F16" s="4"/>
      <c r="G16" s="4"/>
      <c r="H16" s="3" t="s">
        <v>24</v>
      </c>
      <c r="I16" s="3" t="s">
        <v>21</v>
      </c>
      <c r="J16" s="5">
        <f>(E16-D16)+IF(G16&lt;F16,(1+G16-F16),(G16-F16))</f>
      </c>
      <c r="K16" s="5">
        <f>E16-D16</f>
      </c>
      <c r="L16" s="5">
        <f>IF(G16&lt;F16,(1+G16-F16),(G16-F16))</f>
      </c>
      <c r="M16" s="5">
        <f>IFERROR(VLOOKUP(I16,Jornada!A:B,2,0),VLOOKUP(B16,Jornada!A:B,2,0))</f>
      </c>
      <c r="N16" s="5">
        <f>MAX(0, J16-M16)</f>
      </c>
      <c r="O16" s="5">
        <f>IF(N16&gt;0.083333,0.083333,N16)</f>
      </c>
      <c r="P16" s="5">
        <f>IF(N16&gt;O16,N16-O16,0)</f>
      </c>
      <c r="Q16" s="5">
        <f>MAX(0, M16-J16)</f>
      </c>
      <c r="R16" s="3">
        <f>IF(ISERROR(VLOOKUP(C16,'Lista de Funcionários'!A:A,1,0)),"Verificar nome na lista de Funcionários","OK")</f>
      </c>
      <c r="S16" s="3" t="s">
        <v>21</v>
      </c>
    </row>
    <row r="17" spans="1:19" x14ac:dyDescent="0.25">
      <c r="A17" s="6">
        <v>46038</v>
      </c>
      <c r="B17" t="s">
        <v>23</v>
      </c>
      <c r="C17" t="s">
        <v>20</v>
      </c>
      <c r="D17" s="7">
        <v>0.4215277777777778</v>
      </c>
      <c r="E17" s="7">
        <v>0.5041666666666667</v>
      </c>
      <c r="F17" s="7">
        <v>0.54375</v>
      </c>
      <c r="G17" s="7">
        <v>0.80625</v>
      </c>
      <c r="H17" t="s">
        <v>24</v>
      </c>
      <c r="I17" t="s">
        <v>21</v>
      </c>
      <c r="J17" s="8">
        <f>(E17-D17)+IF(G17&lt;F17,(1+G17-F17),(G17-F17))</f>
      </c>
      <c r="K17" s="8">
        <f>E17-D17</f>
      </c>
      <c r="L17" s="8">
        <f>IF(G17&lt;F17,(1+G17-F17),(G17-F17))</f>
      </c>
      <c r="M17" s="8">
        <f>IFERROR(VLOOKUP(I17,Jornada!A:B,2,0),VLOOKUP(B17,Jornada!A:B,2,0))</f>
      </c>
      <c r="N17" s="8">
        <f>MAX(0, J17-M17)</f>
      </c>
      <c r="O17" s="8">
        <f>IF(N17&gt;0.083333,0.083333,N17)</f>
      </c>
      <c r="P17" s="8">
        <f>IF(N17&gt;O17,N17-O17,0)</f>
      </c>
      <c r="Q17" s="8">
        <f>MAX(0, M17-J17)</f>
      </c>
      <c r="R17">
        <f>IF(ISERROR(VLOOKUP(C17,'Lista de Funcionários'!A:A,1,0)),"Verificar nome na lista de Funcionários","OK")</f>
      </c>
      <c r="S17" t="s">
        <v>21</v>
      </c>
    </row>
    <row r="18" spans="1:19" x14ac:dyDescent="0.25">
      <c r="A18" s="2">
        <v>46039</v>
      </c>
      <c r="B18" s="3" t="s">
        <v>25</v>
      </c>
      <c r="C18" s="3" t="s">
        <v>20</v>
      </c>
      <c r="D18" s="4">
        <v>0.33402777777777776</v>
      </c>
      <c r="E18" s="4">
        <v>0.5090277777777777</v>
      </c>
      <c r="F18" s="4"/>
      <c r="G18" s="4"/>
      <c r="H18" s="3" t="s">
        <v>24</v>
      </c>
      <c r="I18" s="3" t="s">
        <v>21</v>
      </c>
      <c r="J18" s="5">
        <f>(E18-D18)+IF(G18&lt;F18,(1+G18-F18),(G18-F18))</f>
      </c>
      <c r="K18" s="5">
        <f>E18-D18</f>
      </c>
      <c r="L18" s="5">
        <f>IF(G18&lt;F18,(1+G18-F18),(G18-F18))</f>
      </c>
      <c r="M18" s="5">
        <f>IFERROR(VLOOKUP(I18,Jornada!A:B,2,0),VLOOKUP(B18,Jornada!A:B,2,0))</f>
      </c>
      <c r="N18" s="5">
        <f>MAX(0, J18-M18)</f>
      </c>
      <c r="O18" s="5">
        <f>IF(N18&gt;0.083333,0.083333,N18)</f>
      </c>
      <c r="P18" s="5">
        <f>IF(N18&gt;O18,N18-O18,0)</f>
      </c>
      <c r="Q18" s="5">
        <f>MAX(0, M18-J18)</f>
      </c>
      <c r="R18" s="3">
        <f>IF(ISERROR(VLOOKUP(C18,'Lista de Funcionários'!A:A,1,0)),"Verificar nome na lista de Funcionários","OK")</f>
      </c>
      <c r="S18" s="3" t="s">
        <v>21</v>
      </c>
    </row>
    <row r="19" spans="1:19" x14ac:dyDescent="0.25">
      <c r="A19" s="6">
        <v>46040</v>
      </c>
      <c r="B19" t="s">
        <v>26</v>
      </c>
      <c r="C19" t="s">
        <v>20</v>
      </c>
      <c r="D19" s="7"/>
      <c r="E19" s="7"/>
      <c r="F19" s="7"/>
      <c r="G19" s="7"/>
      <c r="H19" t="s">
        <v>21</v>
      </c>
      <c r="I19" t="s">
        <v>21</v>
      </c>
      <c r="J19" s="8">
        <f>(E19-D19)+IF(G19&lt;F19,(1+G19-F19),(G19-F19))</f>
      </c>
      <c r="K19" s="8">
        <f>E19-D19</f>
      </c>
      <c r="L19" s="8">
        <f>IF(G19&lt;F19,(1+G19-F19),(G19-F19))</f>
      </c>
      <c r="M19" s="8">
        <f>IFERROR(VLOOKUP(I19,Jornada!A:B,2,0),VLOOKUP(B19,Jornada!A:B,2,0))</f>
      </c>
      <c r="N19" s="8">
        <f>MAX(0, J19-M19)</f>
      </c>
      <c r="O19" s="8">
        <f>IF(N19&gt;0.083333,0.083333,N19)</f>
      </c>
      <c r="P19" s="8">
        <f>IF(N19&gt;O19,N19-O19,0)</f>
      </c>
      <c r="Q19" s="8">
        <f>MAX(0, M19-J19)</f>
      </c>
      <c r="R19">
        <f>IF(ISERROR(VLOOKUP(C19,'Lista de Funcionários'!A:A,1,0)),"Verificar nome na lista de Funcionários","OK")</f>
      </c>
      <c r="S19" t="s">
        <v>21</v>
      </c>
    </row>
    <row r="20" spans="1:19" x14ac:dyDescent="0.25">
      <c r="A20" s="2">
        <v>46041</v>
      </c>
      <c r="B20" s="3" t="s">
        <v>27</v>
      </c>
      <c r="C20" s="3" t="s">
        <v>20</v>
      </c>
      <c r="D20" s="4">
        <v>0.41458333333333336</v>
      </c>
      <c r="E20" s="4">
        <v>0.6243055555555556</v>
      </c>
      <c r="F20" s="4"/>
      <c r="G20" s="4"/>
      <c r="H20" s="3" t="s">
        <v>24</v>
      </c>
      <c r="I20" s="3" t="s">
        <v>21</v>
      </c>
      <c r="J20" s="5">
        <f>(E20-D20)+IF(G20&lt;F20,(1+G20-F20),(G20-F20))</f>
      </c>
      <c r="K20" s="5">
        <f>E20-D20</f>
      </c>
      <c r="L20" s="5">
        <f>IF(G20&lt;F20,(1+G20-F20),(G20-F20))</f>
      </c>
      <c r="M20" s="5">
        <f>IFERROR(VLOOKUP(I20,Jornada!A:B,2,0),VLOOKUP(B20,Jornada!A:B,2,0))</f>
      </c>
      <c r="N20" s="5">
        <f>MAX(0, J20-M20)</f>
      </c>
      <c r="O20" s="5">
        <f>IF(N20&gt;0.083333,0.083333,N20)</f>
      </c>
      <c r="P20" s="5">
        <f>IF(N20&gt;O20,N20-O20,0)</f>
      </c>
      <c r="Q20" s="5">
        <f>MAX(0, M20-J20)</f>
      </c>
      <c r="R20" s="3">
        <f>IF(ISERROR(VLOOKUP(C20,'Lista de Funcionários'!A:A,1,0)),"Verificar nome na lista de Funcionários","OK")</f>
      </c>
      <c r="S20" s="3" t="s">
        <v>21</v>
      </c>
    </row>
    <row r="21" spans="1:19" x14ac:dyDescent="0.25">
      <c r="A21" s="6">
        <v>46042</v>
      </c>
      <c r="B21" t="s">
        <v>28</v>
      </c>
      <c r="C21" t="s">
        <v>20</v>
      </c>
      <c r="D21" s="7">
        <v>0.3763888888888889</v>
      </c>
      <c r="E21" s="7">
        <v>0.6270833333333333</v>
      </c>
      <c r="F21" s="7"/>
      <c r="G21" s="7"/>
      <c r="H21" t="s">
        <v>24</v>
      </c>
      <c r="I21" t="s">
        <v>21</v>
      </c>
      <c r="J21" s="8">
        <f>(E21-D21)+IF(G21&lt;F21,(1+G21-F21),(G21-F21))</f>
      </c>
      <c r="K21" s="8">
        <f>E21-D21</f>
      </c>
      <c r="L21" s="8">
        <f>IF(G21&lt;F21,(1+G21-F21),(G21-F21))</f>
      </c>
      <c r="M21" s="8">
        <f>IFERROR(VLOOKUP(I21,Jornada!A:B,2,0),VLOOKUP(B21,Jornada!A:B,2,0))</f>
      </c>
      <c r="N21" s="8">
        <f>MAX(0, J21-M21)</f>
      </c>
      <c r="O21" s="8">
        <f>IF(N21&gt;0.083333,0.083333,N21)</f>
      </c>
      <c r="P21" s="8">
        <f>IF(N21&gt;O21,N21-O21,0)</f>
      </c>
      <c r="Q21" s="8">
        <f>MAX(0, M21-J21)</f>
      </c>
      <c r="R21">
        <f>IF(ISERROR(VLOOKUP(C21,'Lista de Funcionários'!A:A,1,0)),"Verificar nome na lista de Funcionários","OK")</f>
      </c>
      <c r="S21" t="s">
        <v>21</v>
      </c>
    </row>
    <row r="22" spans="1:19" x14ac:dyDescent="0.25">
      <c r="A22" s="2">
        <v>46043</v>
      </c>
      <c r="B22" s="3" t="s">
        <v>29</v>
      </c>
      <c r="C22" s="3" t="s">
        <v>20</v>
      </c>
      <c r="D22" s="4">
        <v>0.3548611111111111</v>
      </c>
      <c r="E22" s="4"/>
      <c r="F22" s="4"/>
      <c r="G22" s="4">
        <v>0.7194444444444444</v>
      </c>
      <c r="H22" s="3" t="s">
        <v>24</v>
      </c>
      <c r="I22" s="3" t="s">
        <v>21</v>
      </c>
      <c r="J22" s="5">
        <f>(E22-D22)+IF(G22&lt;F22,(1+G22-F22),(G22-F22))</f>
      </c>
      <c r="K22" s="5">
        <f>E22-D22</f>
      </c>
      <c r="L22" s="5">
        <f>IF(G22&lt;F22,(1+G22-F22),(G22-F22))</f>
      </c>
      <c r="M22" s="5">
        <f>IFERROR(VLOOKUP(I22,Jornada!A:B,2,0),VLOOKUP(B22,Jornada!A:B,2,0))</f>
      </c>
      <c r="N22" s="5">
        <f>MAX(0, J22-M22)</f>
      </c>
      <c r="O22" s="5">
        <f>IF(N22&gt;0.083333,0.083333,N22)</f>
      </c>
      <c r="P22" s="5">
        <f>IF(N22&gt;O22,N22-O22,0)</f>
      </c>
      <c r="Q22" s="5">
        <f>MAX(0, M22-J22)</f>
      </c>
      <c r="R22" s="3">
        <f>IF(ISERROR(VLOOKUP(C22,'Lista de Funcionários'!A:A,1,0)),"Verificar nome na lista de Funcionários","OK")</f>
      </c>
      <c r="S22" s="3" t="s">
        <v>21</v>
      </c>
    </row>
    <row r="23" spans="1:19" x14ac:dyDescent="0.25">
      <c r="A23" s="6">
        <v>46044</v>
      </c>
      <c r="B23" t="s">
        <v>19</v>
      </c>
      <c r="C23" t="s">
        <v>20</v>
      </c>
      <c r="D23" s="7">
        <v>0.4222222222222222</v>
      </c>
      <c r="E23" s="7">
        <v>0.49027777777777776</v>
      </c>
      <c r="F23" s="7"/>
      <c r="G23" s="7"/>
      <c r="H23" t="s">
        <v>24</v>
      </c>
      <c r="I23" t="s">
        <v>21</v>
      </c>
      <c r="J23" s="8">
        <f>(E23-D23)+IF(G23&lt;F23,(1+G23-F23),(G23-F23))</f>
      </c>
      <c r="K23" s="8">
        <f>E23-D23</f>
      </c>
      <c r="L23" s="8">
        <f>IF(G23&lt;F23,(1+G23-F23),(G23-F23))</f>
      </c>
      <c r="M23" s="8">
        <f>IFERROR(VLOOKUP(I23,Jornada!A:B,2,0),VLOOKUP(B23,Jornada!A:B,2,0))</f>
      </c>
      <c r="N23" s="8">
        <f>MAX(0, J23-M23)</f>
      </c>
      <c r="O23" s="8">
        <f>IF(N23&gt;0.083333,0.083333,N23)</f>
      </c>
      <c r="P23" s="8">
        <f>IF(N23&gt;O23,N23-O23,0)</f>
      </c>
      <c r="Q23" s="8">
        <f>MAX(0, M23-J23)</f>
      </c>
      <c r="R23">
        <f>IF(ISERROR(VLOOKUP(C23,'Lista de Funcionários'!A:A,1,0)),"Verificar nome na lista de Funcionários","OK")</f>
      </c>
      <c r="S23" t="s">
        <v>21</v>
      </c>
    </row>
    <row r="24" spans="1:19" x14ac:dyDescent="0.25">
      <c r="A24" s="2">
        <v>46045</v>
      </c>
      <c r="B24" s="3" t="s">
        <v>23</v>
      </c>
      <c r="C24" s="3" t="s">
        <v>20</v>
      </c>
      <c r="D24" s="4">
        <v>0.24375</v>
      </c>
      <c r="E24" s="4"/>
      <c r="F24" s="4"/>
      <c r="G24" s="4">
        <v>0.7159722222222222</v>
      </c>
      <c r="H24" s="3" t="s">
        <v>24</v>
      </c>
      <c r="I24" s="3" t="s">
        <v>21</v>
      </c>
      <c r="J24" s="5">
        <f>(E24-D24)+IF(G24&lt;F24,(1+G24-F24),(G24-F24))</f>
      </c>
      <c r="K24" s="5">
        <f>E24-D24</f>
      </c>
      <c r="L24" s="5">
        <f>IF(G24&lt;F24,(1+G24-F24),(G24-F24))</f>
      </c>
      <c r="M24" s="5">
        <f>IFERROR(VLOOKUP(I24,Jornada!A:B,2,0),VLOOKUP(B24,Jornada!A:B,2,0))</f>
      </c>
      <c r="N24" s="5">
        <f>MAX(0, J24-M24)</f>
      </c>
      <c r="O24" s="5">
        <f>IF(N24&gt;0.083333,0.083333,N24)</f>
      </c>
      <c r="P24" s="5">
        <f>IF(N24&gt;O24,N24-O24,0)</f>
      </c>
      <c r="Q24" s="5">
        <f>MAX(0, M24-J24)</f>
      </c>
      <c r="R24" s="3">
        <f>IF(ISERROR(VLOOKUP(C24,'Lista de Funcionários'!A:A,1,0)),"Verificar nome na lista de Funcionários","OK")</f>
      </c>
      <c r="S24" s="3" t="s">
        <v>21</v>
      </c>
    </row>
    <row r="25" spans="1:19" x14ac:dyDescent="0.25">
      <c r="A25" s="6">
        <v>46046</v>
      </c>
      <c r="B25" t="s">
        <v>25</v>
      </c>
      <c r="C25" t="s">
        <v>20</v>
      </c>
      <c r="D25" s="7">
        <v>0.24027777777777778</v>
      </c>
      <c r="E25" s="7">
        <v>0.4354166666666667</v>
      </c>
      <c r="F25" s="7"/>
      <c r="G25" s="7"/>
      <c r="H25" t="s">
        <v>24</v>
      </c>
      <c r="I25" t="s">
        <v>21</v>
      </c>
      <c r="J25" s="8">
        <f>(E25-D25)+IF(G25&lt;F25,(1+G25-F25),(G25-F25))</f>
      </c>
      <c r="K25" s="8">
        <f>E25-D25</f>
      </c>
      <c r="L25" s="8">
        <f>IF(G25&lt;F25,(1+G25-F25),(G25-F25))</f>
      </c>
      <c r="M25" s="8">
        <f>IFERROR(VLOOKUP(I25,Jornada!A:B,2,0),VLOOKUP(B25,Jornada!A:B,2,0))</f>
      </c>
      <c r="N25" s="8">
        <f>MAX(0, J25-M25)</f>
      </c>
      <c r="O25" s="8">
        <f>IF(N25&gt;0.083333,0.083333,N25)</f>
      </c>
      <c r="P25" s="8">
        <f>IF(N25&gt;O25,N25-O25,0)</f>
      </c>
      <c r="Q25" s="8">
        <f>MAX(0, M25-J25)</f>
      </c>
      <c r="R25">
        <f>IF(ISERROR(VLOOKUP(C25,'Lista de Funcionários'!A:A,1,0)),"Verificar nome na lista de Funcionários","OK")</f>
      </c>
      <c r="S25" t="s">
        <v>21</v>
      </c>
    </row>
    <row r="26" spans="1:19" x14ac:dyDescent="0.25">
      <c r="A26" s="2">
        <v>46047</v>
      </c>
      <c r="B26" s="3" t="s">
        <v>26</v>
      </c>
      <c r="C26" s="3" t="s">
        <v>20</v>
      </c>
      <c r="D26" s="4"/>
      <c r="E26" s="4"/>
      <c r="F26" s="4"/>
      <c r="G26" s="4"/>
      <c r="H26" s="3" t="s">
        <v>21</v>
      </c>
      <c r="I26" s="3" t="s">
        <v>21</v>
      </c>
      <c r="J26" s="5">
        <f>(E26-D26)+IF(G26&lt;F26,(1+G26-F26),(G26-F26))</f>
      </c>
      <c r="K26" s="5">
        <f>E26-D26</f>
      </c>
      <c r="L26" s="5">
        <f>IF(G26&lt;F26,(1+G26-F26),(G26-F26))</f>
      </c>
      <c r="M26" s="5">
        <f>IFERROR(VLOOKUP(I26,Jornada!A:B,2,0),VLOOKUP(B26,Jornada!A:B,2,0))</f>
      </c>
      <c r="N26" s="5">
        <f>MAX(0, J26-M26)</f>
      </c>
      <c r="O26" s="5">
        <f>IF(N26&gt;0.083333,0.083333,N26)</f>
      </c>
      <c r="P26" s="5">
        <f>IF(N26&gt;O26,N26-O26,0)</f>
      </c>
      <c r="Q26" s="5">
        <f>MAX(0, M26-J26)</f>
      </c>
      <c r="R26" s="3">
        <f>IF(ISERROR(VLOOKUP(C26,'Lista de Funcionários'!A:A,1,0)),"Verificar nome na lista de Funcionários","OK")</f>
      </c>
      <c r="S26" s="3" t="s">
        <v>21</v>
      </c>
    </row>
    <row r="27" spans="1:19" x14ac:dyDescent="0.25">
      <c r="A27" s="6">
        <v>46048</v>
      </c>
      <c r="B27" t="s">
        <v>27</v>
      </c>
      <c r="C27" t="s">
        <v>20</v>
      </c>
      <c r="D27" s="7">
        <v>0.2902777777777778</v>
      </c>
      <c r="E27" s="7">
        <v>0.5631944444444444</v>
      </c>
      <c r="F27" s="7">
        <v>0.6048611111111111</v>
      </c>
      <c r="G27" s="7">
        <v>0.8027777777777778</v>
      </c>
      <c r="H27" t="s">
        <v>24</v>
      </c>
      <c r="I27" t="s">
        <v>21</v>
      </c>
      <c r="J27" s="8">
        <f>(E27-D27)+IF(G27&lt;F27,(1+G27-F27),(G27-F27))</f>
      </c>
      <c r="K27" s="8">
        <f>E27-D27</f>
      </c>
      <c r="L27" s="8">
        <f>IF(G27&lt;F27,(1+G27-F27),(G27-F27))</f>
      </c>
      <c r="M27" s="8">
        <f>IFERROR(VLOOKUP(I27,Jornada!A:B,2,0),VLOOKUP(B27,Jornada!A:B,2,0))</f>
      </c>
      <c r="N27" s="8">
        <f>MAX(0, J27-M27)</f>
      </c>
      <c r="O27" s="8">
        <f>IF(N27&gt;0.083333,0.083333,N27)</f>
      </c>
      <c r="P27" s="8">
        <f>IF(N27&gt;O27,N27-O27,0)</f>
      </c>
      <c r="Q27" s="8">
        <f>MAX(0, M27-J27)</f>
      </c>
      <c r="R27">
        <f>IF(ISERROR(VLOOKUP(C27,'Lista de Funcionários'!A:A,1,0)),"Verificar nome na lista de Funcionários","OK")</f>
      </c>
      <c r="S27" t="s">
        <v>21</v>
      </c>
    </row>
    <row r="28" spans="1:19" x14ac:dyDescent="0.25">
      <c r="A28" s="2">
        <v>46049</v>
      </c>
      <c r="B28" s="3" t="s">
        <v>28</v>
      </c>
      <c r="C28" s="3" t="s">
        <v>20</v>
      </c>
      <c r="D28" s="4">
        <v>0.33611111111111114</v>
      </c>
      <c r="E28" s="4">
        <v>0.48055555555555557</v>
      </c>
      <c r="F28" s="4">
        <v>0.5222222222222223</v>
      </c>
      <c r="G28" s="4">
        <v>0.8395833333333333</v>
      </c>
      <c r="H28" s="3" t="s">
        <v>24</v>
      </c>
      <c r="I28" s="3" t="s">
        <v>21</v>
      </c>
      <c r="J28" s="5">
        <f>(E28-D28)+IF(G28&lt;F28,(1+G28-F28),(G28-F28))</f>
      </c>
      <c r="K28" s="5">
        <f>E28-D28</f>
      </c>
      <c r="L28" s="5">
        <f>IF(G28&lt;F28,(1+G28-F28),(G28-F28))</f>
      </c>
      <c r="M28" s="5">
        <f>IFERROR(VLOOKUP(I28,Jornada!A:B,2,0),VLOOKUP(B28,Jornada!A:B,2,0))</f>
      </c>
      <c r="N28" s="5">
        <f>MAX(0, J28-M28)</f>
      </c>
      <c r="O28" s="5">
        <f>IF(N28&gt;0.083333,0.083333,N28)</f>
      </c>
      <c r="P28" s="5">
        <f>IF(N28&gt;O28,N28-O28,0)</f>
      </c>
      <c r="Q28" s="5">
        <f>MAX(0, M28-J28)</f>
      </c>
      <c r="R28" s="3">
        <f>IF(ISERROR(VLOOKUP(C28,'Lista de Funcionários'!A:A,1,0)),"Verificar nome na lista de Funcionários","OK")</f>
      </c>
      <c r="S28" s="3" t="s">
        <v>21</v>
      </c>
    </row>
    <row r="29" spans="1:19" x14ac:dyDescent="0.25">
      <c r="A29" s="6">
        <v>46050</v>
      </c>
      <c r="B29" t="s">
        <v>29</v>
      </c>
      <c r="C29" t="s">
        <v>20</v>
      </c>
      <c r="D29" s="7"/>
      <c r="E29" s="7"/>
      <c r="F29" s="7"/>
      <c r="G29" s="7"/>
      <c r="H29" t="s">
        <v>21</v>
      </c>
      <c r="I29" t="s">
        <v>31</v>
      </c>
      <c r="J29" s="8">
        <f>(E29-D29)+IF(G29&lt;F29,(1+G29-F29),(G29-F29))</f>
      </c>
      <c r="K29" s="8">
        <f>E29-D29</f>
      </c>
      <c r="L29" s="8">
        <f>IF(G29&lt;F29,(1+G29-F29),(G29-F29))</f>
      </c>
      <c r="M29" s="8">
        <f>IFERROR(VLOOKUP(I29,Jornada!A:B,2,0),VLOOKUP(B29,Jornada!A:B,2,0))</f>
      </c>
      <c r="N29" s="8">
        <f>MAX(0, J29-M29)</f>
      </c>
      <c r="O29" s="8">
        <f>IF(N29&gt;0.083333,0.083333,N29)</f>
      </c>
      <c r="P29" s="8">
        <f>IF(N29&gt;O29,N29-O29,0)</f>
      </c>
      <c r="Q29" s="8">
        <f>MAX(0, M29-J29)</f>
      </c>
      <c r="R29">
        <f>IF(ISERROR(VLOOKUP(C29,'Lista de Funcionários'!A:A,1,0)),"Verificar nome na lista de Funcionários","OK")</f>
      </c>
      <c r="S29" t="s">
        <v>21</v>
      </c>
    </row>
    <row r="30" spans="1:19" x14ac:dyDescent="0.25">
      <c r="A30" s="2">
        <v>46051</v>
      </c>
      <c r="B30" s="3" t="s">
        <v>19</v>
      </c>
      <c r="C30" s="3" t="s">
        <v>20</v>
      </c>
      <c r="D30" s="4"/>
      <c r="E30" s="4"/>
      <c r="F30" s="4">
        <v>0.4840277777777778</v>
      </c>
      <c r="G30" s="4">
        <v>0.6590277777777778</v>
      </c>
      <c r="H30" s="3" t="s">
        <v>24</v>
      </c>
      <c r="I30" s="3" t="s">
        <v>21</v>
      </c>
      <c r="J30" s="5">
        <f>(E30-D30)+IF(G30&lt;F30,(1+G30-F30),(G30-F30))</f>
      </c>
      <c r="K30" s="5">
        <f>E30-D30</f>
      </c>
      <c r="L30" s="5">
        <f>IF(G30&lt;F30,(1+G30-F30),(G30-F30))</f>
      </c>
      <c r="M30" s="5">
        <f>IFERROR(VLOOKUP(I30,Jornada!A:B,2,0),VLOOKUP(B30,Jornada!A:B,2,0))</f>
      </c>
      <c r="N30" s="5">
        <f>MAX(0, J30-M30)</f>
      </c>
      <c r="O30" s="5">
        <f>IF(N30&gt;0.083333,0.083333,N30)</f>
      </c>
      <c r="P30" s="5">
        <f>IF(N30&gt;O30,N30-O30,0)</f>
      </c>
      <c r="Q30" s="5">
        <f>MAX(0, M30-J30)</f>
      </c>
      <c r="R30" s="3">
        <f>IF(ISERROR(VLOOKUP(C30,'Lista de Funcionários'!A:A,1,0)),"Verificar nome na lista de Funcionários","OK")</f>
      </c>
      <c r="S30" s="3" t="s">
        <v>21</v>
      </c>
    </row>
    <row r="31" spans="1:19" x14ac:dyDescent="0.25">
      <c r="A31" s="6">
        <v>46052</v>
      </c>
      <c r="B31" t="s">
        <v>23</v>
      </c>
      <c r="C31" t="s">
        <v>20</v>
      </c>
      <c r="D31" s="7">
        <v>0.3375</v>
      </c>
      <c r="E31" s="7">
        <v>0.49236111111111114</v>
      </c>
      <c r="F31" s="7">
        <v>0.5361111111111111</v>
      </c>
      <c r="G31" s="7">
        <v>0.6333333333333333</v>
      </c>
      <c r="H31" t="s">
        <v>24</v>
      </c>
      <c r="I31" t="s">
        <v>21</v>
      </c>
      <c r="J31" s="8">
        <f>(E31-D31)+IF(G31&lt;F31,(1+G31-F31),(G31-F31))</f>
      </c>
      <c r="K31" s="8">
        <f>E31-D31</f>
      </c>
      <c r="L31" s="8">
        <f>IF(G31&lt;F31,(1+G31-F31),(G31-F31))</f>
      </c>
      <c r="M31" s="8">
        <f>IFERROR(VLOOKUP(I31,Jornada!A:B,2,0),VLOOKUP(B31,Jornada!A:B,2,0))</f>
      </c>
      <c r="N31" s="8">
        <f>MAX(0, J31-M31)</f>
      </c>
      <c r="O31" s="8">
        <f>IF(N31&gt;0.083333,0.083333,N31)</f>
      </c>
      <c r="P31" s="8">
        <f>IF(N31&gt;O31,N31-O31,0)</f>
      </c>
      <c r="Q31" s="8">
        <f>MAX(0, M31-J31)</f>
      </c>
      <c r="R31">
        <f>IF(ISERROR(VLOOKUP(C31,'Lista de Funcionários'!A:A,1,0)),"Verificar nome na lista de Funcionários","OK")</f>
      </c>
      <c r="S31" t="s">
        <v>21</v>
      </c>
    </row>
    <row r="32" spans="1:19" x14ac:dyDescent="0.25">
      <c r="A32" s="2">
        <v>46053</v>
      </c>
      <c r="B32" s="3" t="s">
        <v>25</v>
      </c>
      <c r="C32" s="3" t="s">
        <v>20</v>
      </c>
      <c r="D32" s="4"/>
      <c r="E32" s="4"/>
      <c r="F32" s="4"/>
      <c r="G32" s="4"/>
      <c r="H32" s="3" t="s">
        <v>21</v>
      </c>
      <c r="I32" s="3" t="s">
        <v>30</v>
      </c>
      <c r="J32" s="5">
        <f>(E32-D32)+IF(G32&lt;F32,(1+G32-F32),(G32-F32))</f>
      </c>
      <c r="K32" s="5">
        <f>E32-D32</f>
      </c>
      <c r="L32" s="5">
        <f>IF(G32&lt;F32,(1+G32-F32),(G32-F32))</f>
      </c>
      <c r="M32" s="5">
        <f>IFERROR(VLOOKUP(I32,Jornada!A:B,2,0),VLOOKUP(B32,Jornada!A:B,2,0))</f>
      </c>
      <c r="N32" s="5">
        <f>MAX(0, J32-M32)</f>
      </c>
      <c r="O32" s="5">
        <f>IF(N32&gt;0.083333,0.083333,N32)</f>
      </c>
      <c r="P32" s="5">
        <f>IF(N32&gt;O32,N32-O32,0)</f>
      </c>
      <c r="Q32" s="5">
        <f>MAX(0, M32-J32)</f>
      </c>
      <c r="R32" s="3">
        <f>IF(ISERROR(VLOOKUP(C32,'Lista de Funcionários'!A:A,1,0)),"Verificar nome na lista de Funcionários","OK")</f>
      </c>
      <c r="S32" s="3" t="s">
        <v>21</v>
      </c>
    </row>
  </sheetData>
  <autoFilter ref="A1:S1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FormatPr defaultRowHeight="15" outlineLevelRow="0" outlineLevelCol="0" x14ac:dyDescent="55"/>
  <cols>
    <col min="1" max="1" width="24" customWidth="1"/>
    <col min="2" max="2" width="10" customWidth="1"/>
    <col min="3" max="3" width="4" customWidth="1"/>
    <col min="4" max="4" width="24" customWidth="1"/>
  </cols>
  <sheetData>
    <row r="1" spans="1:4" s="9" customFormat="1" x14ac:dyDescent="0.25">
      <c r="A1" s="9" t="s">
        <v>32</v>
      </c>
      <c r="B1" s="9" t="s">
        <v>33</v>
      </c>
      <c r="C1" s="9" t="s">
        <v>21</v>
      </c>
      <c r="D1" s="9" t="s">
        <v>8</v>
      </c>
    </row>
    <row r="2" spans="1:2" x14ac:dyDescent="0.25">
      <c r="A2" t="s">
        <v>34</v>
      </c>
      <c r="B2" s="8">
        <v>0</v>
      </c>
    </row>
    <row r="3" spans="1:2" x14ac:dyDescent="0.25">
      <c r="A3" t="s">
        <v>35</v>
      </c>
      <c r="B3" s="8">
        <v>0.3333333333333333</v>
      </c>
    </row>
    <row r="4" spans="1:2" x14ac:dyDescent="0.25">
      <c r="A4" t="s">
        <v>36</v>
      </c>
      <c r="B4" s="8">
        <v>0.3333333333333333</v>
      </c>
    </row>
    <row r="5" spans="1:2" x14ac:dyDescent="0.25">
      <c r="A5" t="s">
        <v>37</v>
      </c>
      <c r="B5" s="8">
        <v>0.3333333333333333</v>
      </c>
    </row>
    <row r="6" spans="1:2" x14ac:dyDescent="0.25">
      <c r="A6" t="s">
        <v>38</v>
      </c>
      <c r="B6" s="8">
        <v>0.3333333333333333</v>
      </c>
    </row>
    <row r="7" spans="1:2" x14ac:dyDescent="0.25">
      <c r="A7" t="s">
        <v>39</v>
      </c>
      <c r="B7" s="8">
        <v>0.3333333333333333</v>
      </c>
    </row>
    <row r="8" spans="1:2" x14ac:dyDescent="0.25">
      <c r="A8" t="s">
        <v>40</v>
      </c>
      <c r="B8" s="8">
        <v>0.16666666666666666</v>
      </c>
    </row>
    <row r="9" spans="1:2" x14ac:dyDescent="0.25">
      <c r="A9" t="s">
        <v>41</v>
      </c>
      <c r="B9" s="8">
        <v>0</v>
      </c>
    </row>
    <row r="10" spans="1:2" x14ac:dyDescent="0.25">
      <c r="A10" t="s">
        <v>31</v>
      </c>
      <c r="B10" s="8">
        <v>0.3333333333333333</v>
      </c>
    </row>
    <row r="11" spans="1:2" x14ac:dyDescent="0.25">
      <c r="A11" t="s">
        <v>42</v>
      </c>
      <c r="B11" s="8">
        <v>0</v>
      </c>
    </row>
    <row r="12" spans="1:2" x14ac:dyDescent="0.25">
      <c r="A12" t="s">
        <v>30</v>
      </c>
      <c r="B12" s="8">
        <v>0.16666666666666666</v>
      </c>
    </row>
    <row r="13" spans="1:2" x14ac:dyDescent="0.25">
      <c r="A13" t="s">
        <v>43</v>
      </c>
      <c r="B13" s="8">
        <v>0</v>
      </c>
    </row>
    <row r="14" spans="1:2" x14ac:dyDescent="0.25">
      <c r="A14" t="s">
        <v>44</v>
      </c>
      <c r="B14" s="8">
        <v>0</v>
      </c>
    </row>
    <row r="15" spans="1:2" x14ac:dyDescent="0.25">
      <c r="A15" t="s">
        <v>45</v>
      </c>
      <c r="B15" s="8">
        <v>0</v>
      </c>
    </row>
    <row r="16" spans="1:2" x14ac:dyDescent="0.25">
      <c r="A16" t="s">
        <v>46</v>
      </c>
      <c r="B16" s="8">
        <v>0</v>
      </c>
    </row>
    <row r="17" spans="1:2" x14ac:dyDescent="0.25">
      <c r="A17" t="s">
        <v>47</v>
      </c>
      <c r="B17" s="8">
        <v>0</v>
      </c>
    </row>
    <row r="18" spans="1:2" x14ac:dyDescent="0.25">
      <c r="A18" t="s">
        <v>48</v>
      </c>
      <c r="B18" s="8">
        <v>0</v>
      </c>
    </row>
    <row r="19" spans="1:2" x14ac:dyDescent="0.25">
      <c r="A19" t="s">
        <v>49</v>
      </c>
      <c r="B19" s="8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FormatPr defaultRowHeight="15" outlineLevelRow="0" outlineLevelCol="0" x14ac:dyDescent="55"/>
  <cols>
    <col min="1" max="1" width="40" customWidth="1"/>
  </cols>
  <sheetData>
    <row r="1" spans="1:1" s="9" customFormat="1" x14ac:dyDescent="0.25">
      <c r="A1" s="9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  <row r="7" spans="1:1" x14ac:dyDescent="0.25">
      <c r="A7" t="s">
        <v>56</v>
      </c>
    </row>
    <row r="8" spans="1:1" x14ac:dyDescent="0.25">
      <c r="A8" t="s">
        <v>57</v>
      </c>
    </row>
    <row r="9" spans="1:1" x14ac:dyDescent="0.25">
      <c r="A9" t="s">
        <v>58</v>
      </c>
    </row>
    <row r="10" spans="1:1" x14ac:dyDescent="0.25">
      <c r="A10" t="s">
        <v>59</v>
      </c>
    </row>
    <row r="11" spans="1:1" x14ac:dyDescent="0.25">
      <c r="A11" t="s">
        <v>60</v>
      </c>
    </row>
    <row r="12" spans="1:1" x14ac:dyDescent="0.25">
      <c r="A12" t="s">
        <v>61</v>
      </c>
    </row>
    <row r="13" spans="1:1" x14ac:dyDescent="0.25">
      <c r="A13" t="s">
        <v>62</v>
      </c>
    </row>
    <row r="14" spans="1:1" x14ac:dyDescent="0.25">
      <c r="A14" t="s">
        <v>63</v>
      </c>
    </row>
    <row r="15" spans="1:1" x14ac:dyDescent="0.25">
      <c r="A15" t="s">
        <v>64</v>
      </c>
    </row>
    <row r="16" spans="1:1" x14ac:dyDescent="0.25">
      <c r="A16" t="s">
        <v>65</v>
      </c>
    </row>
    <row r="17" spans="1:1" x14ac:dyDescent="0.25">
      <c r="A17" t="s">
        <v>66</v>
      </c>
    </row>
    <row r="18" spans="1:1" x14ac:dyDescent="0.25">
      <c r="A18" t="s">
        <v>67</v>
      </c>
    </row>
    <row r="19" spans="1:1" x14ac:dyDescent="0.25">
      <c r="A19" t="s">
        <v>68</v>
      </c>
    </row>
    <row r="20" spans="1:1" x14ac:dyDescent="0.25">
      <c r="A20" t="s">
        <v>69</v>
      </c>
    </row>
    <row r="21" spans="1:1" x14ac:dyDescent="0.25">
      <c r="A21" t="s">
        <v>70</v>
      </c>
    </row>
    <row r="22" spans="1:1" x14ac:dyDescent="0.25">
      <c r="A22" t="s">
        <v>71</v>
      </c>
    </row>
    <row r="23" spans="1:1" x14ac:dyDescent="0.25">
      <c r="A23" t="s">
        <v>72</v>
      </c>
    </row>
    <row r="24" spans="1:1" x14ac:dyDescent="0.25">
      <c r="A24" t="s">
        <v>73</v>
      </c>
    </row>
    <row r="25" spans="1:1" x14ac:dyDescent="0.25">
      <c r="A25" t="s">
        <v>74</v>
      </c>
    </row>
    <row r="26" spans="1:1" x14ac:dyDescent="0.25">
      <c r="A26" t="s">
        <v>75</v>
      </c>
    </row>
    <row r="27" spans="1:1" x14ac:dyDescent="0.25">
      <c r="A27" t="s">
        <v>76</v>
      </c>
    </row>
    <row r="28" spans="1:1" x14ac:dyDescent="0.25">
      <c r="A28" t="s">
        <v>77</v>
      </c>
    </row>
    <row r="29" spans="1:1" x14ac:dyDescent="0.25">
      <c r="A29" t="s">
        <v>20</v>
      </c>
    </row>
    <row r="30" spans="1:1" x14ac:dyDescent="0.25">
      <c r="A30" t="s">
        <v>78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Relatório de Auditoria de Ponto</vt:lpstr>
      <vt:lpstr>Jornada</vt:lpstr>
      <vt:lpstr>Lista de Funcionários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Transpam OCR</dc:creator>
  <dc:title/>
  <dc:subject/>
  <dc:description/>
  <cp:keywords/>
  <cp:category/>
  <cp:lastModifiedBy>Unknown</cp:lastModifiedBy>
  <dcterms:created xsi:type="dcterms:W3CDTF">2026-05-10T04:09:41Z</dcterms:created>
  <dcterms:modified xsi:type="dcterms:W3CDTF">2026-05-10T04:09:41Z</dcterms:modified>
</cp:coreProperties>
</file>